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90" windowWidth="19395" windowHeight="7830"/>
  </bookViews>
  <sheets>
    <sheet name="Question" sheetId="4" r:id="rId1"/>
    <sheet name="Income Statement" sheetId="1" r:id="rId2"/>
    <sheet name="Balance Sheet" sheetId="2" r:id="rId3"/>
    <sheet name="Change of Equity" sheetId="5" r:id="rId4"/>
  </sheets>
  <calcPr calcId="145621"/>
</workbook>
</file>

<file path=xl/calcChain.xml><?xml version="1.0" encoding="utf-8"?>
<calcChain xmlns="http://schemas.openxmlformats.org/spreadsheetml/2006/main">
  <c r="I15" i="1" l="1"/>
  <c r="H56" i="2"/>
  <c r="H40" i="2"/>
  <c r="H45" i="2"/>
  <c r="H53" i="2"/>
  <c r="H54" i="2"/>
  <c r="H50" i="2"/>
  <c r="H32" i="2" l="1"/>
  <c r="H27" i="2"/>
  <c r="H21" i="2"/>
  <c r="H17" i="2"/>
  <c r="H13" i="2"/>
  <c r="H10" i="2"/>
  <c r="H55" i="2"/>
  <c r="I21" i="1"/>
  <c r="I25" i="1"/>
  <c r="I11" i="1"/>
  <c r="I7" i="1"/>
  <c r="I14" i="1"/>
  <c r="H33" i="2" l="1"/>
  <c r="H34" i="2" s="1"/>
  <c r="I26" i="1"/>
  <c r="I27" i="1" l="1"/>
  <c r="I28" i="1" s="1"/>
  <c r="H60" i="2" s="1"/>
  <c r="H62" i="2" s="1"/>
  <c r="H63" i="2" s="1"/>
</calcChain>
</file>

<file path=xl/sharedStrings.xml><?xml version="1.0" encoding="utf-8"?>
<sst xmlns="http://schemas.openxmlformats.org/spreadsheetml/2006/main" count="136" uniqueCount="127">
  <si>
    <t>$</t>
  </si>
  <si>
    <t>Ordinary Income/Expense</t>
  </si>
  <si>
    <t>Gross Profit</t>
  </si>
  <si>
    <t>Less Expense</t>
  </si>
  <si>
    <t>Total Expense</t>
  </si>
  <si>
    <t>Net Ordinary Income</t>
  </si>
  <si>
    <t>Net Income Before Tax</t>
  </si>
  <si>
    <t>ASSETS</t>
  </si>
  <si>
    <t>Current Assets</t>
  </si>
  <si>
    <t>Total Current Assets</t>
  </si>
  <si>
    <t>Fixed Assets</t>
  </si>
  <si>
    <t>Fixed Assets at Cost</t>
  </si>
  <si>
    <t>Total Fixed Assets at Cost</t>
  </si>
  <si>
    <t>Less Accumulated Depreciation</t>
  </si>
  <si>
    <t>Total Accumulated Depreciation</t>
  </si>
  <si>
    <t>Total Fixed Assets</t>
  </si>
  <si>
    <t>TOTAL ASSETS</t>
  </si>
  <si>
    <t>LIABILITIES &amp; EQUITY</t>
  </si>
  <si>
    <t>Liabilities</t>
  </si>
  <si>
    <t>Current Liabilities</t>
  </si>
  <si>
    <t>Total Current Liabilities</t>
  </si>
  <si>
    <t>Long Term Liabilities</t>
  </si>
  <si>
    <t>Term Liabilities</t>
  </si>
  <si>
    <t>Total Long Term Liabilities</t>
  </si>
  <si>
    <t>TOTAL LIABILITIES</t>
  </si>
  <si>
    <t>Equity</t>
  </si>
  <si>
    <t>Retained Earnings</t>
  </si>
  <si>
    <t>Net Income</t>
  </si>
  <si>
    <t>Total Equity</t>
  </si>
  <si>
    <t>TOTAL LIABILITIES &amp; EQUITY</t>
  </si>
  <si>
    <t>Sales of Goods</t>
    <phoneticPr fontId="6" type="noConversion"/>
  </si>
  <si>
    <t>Income</t>
    <phoneticPr fontId="6" type="noConversion"/>
  </si>
  <si>
    <t>Rent Received</t>
    <phoneticPr fontId="6" type="noConversion"/>
  </si>
  <si>
    <t>Other Income</t>
    <phoneticPr fontId="6" type="noConversion"/>
  </si>
  <si>
    <t>Share of Profits of Associates</t>
    <phoneticPr fontId="6" type="noConversion"/>
  </si>
  <si>
    <t>COGS</t>
    <phoneticPr fontId="6" type="noConversion"/>
  </si>
  <si>
    <t>Distribution Expense</t>
    <phoneticPr fontId="6" type="noConversion"/>
  </si>
  <si>
    <t>Sales and Marketing Expenses</t>
    <phoneticPr fontId="6" type="noConversion"/>
  </si>
  <si>
    <t>Administrative Expense</t>
    <phoneticPr fontId="6" type="noConversion"/>
  </si>
  <si>
    <t>Interest Paid</t>
    <phoneticPr fontId="6" type="noConversion"/>
  </si>
  <si>
    <t>Other Borrowing Expense</t>
    <phoneticPr fontId="6" type="noConversion"/>
  </si>
  <si>
    <t>Other Expense</t>
    <phoneticPr fontId="6" type="noConversion"/>
  </si>
  <si>
    <t>Income Tax Expenses</t>
    <phoneticPr fontId="6" type="noConversion"/>
  </si>
  <si>
    <t>Cash on Deposit at call</t>
    <phoneticPr fontId="6" type="noConversion"/>
  </si>
  <si>
    <t>Trade Debtors</t>
    <phoneticPr fontId="6" type="noConversion"/>
  </si>
  <si>
    <t>Other Debtors</t>
    <phoneticPr fontId="6" type="noConversion"/>
  </si>
  <si>
    <t>Allowances for Doubtful Debts</t>
    <phoneticPr fontId="6" type="noConversion"/>
  </si>
  <si>
    <t>Loan</t>
    <phoneticPr fontId="6" type="noConversion"/>
  </si>
  <si>
    <t>Employee Share Plan Loan</t>
    <phoneticPr fontId="6" type="noConversion"/>
  </si>
  <si>
    <t>Total Loan</t>
    <phoneticPr fontId="6" type="noConversion"/>
  </si>
  <si>
    <t>Inventory</t>
    <phoneticPr fontId="6" type="noConversion"/>
  </si>
  <si>
    <t>Raw Materials</t>
    <phoneticPr fontId="6" type="noConversion"/>
  </si>
  <si>
    <t>finished Goods</t>
    <phoneticPr fontId="6" type="noConversion"/>
  </si>
  <si>
    <t>Invest in Associate</t>
    <phoneticPr fontId="6" type="noConversion"/>
  </si>
  <si>
    <t>Total Inventory</t>
    <phoneticPr fontId="6" type="noConversion"/>
  </si>
  <si>
    <t>Other Assets</t>
    <phoneticPr fontId="6" type="noConversion"/>
  </si>
  <si>
    <t>Goodwill</t>
    <phoneticPr fontId="6" type="noConversion"/>
  </si>
  <si>
    <t>Land and Building</t>
    <phoneticPr fontId="6" type="noConversion"/>
  </si>
  <si>
    <t>Plant and Equipment</t>
    <phoneticPr fontId="6" type="noConversion"/>
  </si>
  <si>
    <t>Tradename</t>
    <phoneticPr fontId="6" type="noConversion"/>
  </si>
  <si>
    <t>Total Other Assets</t>
    <phoneticPr fontId="6" type="noConversion"/>
  </si>
  <si>
    <t>Bank loan</t>
    <phoneticPr fontId="6" type="noConversion"/>
  </si>
  <si>
    <t>Other Loan</t>
    <phoneticPr fontId="6" type="noConversion"/>
  </si>
  <si>
    <t>Trade Creditors</t>
    <phoneticPr fontId="6" type="noConversion"/>
  </si>
  <si>
    <t>Employee Benefit Provision</t>
    <phoneticPr fontId="6" type="noConversion"/>
  </si>
  <si>
    <t>Provision for Restructuring</t>
    <phoneticPr fontId="6" type="noConversion"/>
  </si>
  <si>
    <t>Current Tax Payable</t>
    <phoneticPr fontId="6" type="noConversion"/>
  </si>
  <si>
    <t>Provision for Warrant</t>
    <phoneticPr fontId="6" type="noConversion"/>
  </si>
  <si>
    <t>Deferred Tax</t>
    <phoneticPr fontId="6" type="noConversion"/>
  </si>
  <si>
    <t>Issued Capital</t>
    <phoneticPr fontId="6" type="noConversion"/>
  </si>
  <si>
    <t>Dividend Paid</t>
    <phoneticPr fontId="6" type="noConversion"/>
  </si>
  <si>
    <t>Total Other Expense</t>
    <phoneticPr fontId="6" type="noConversion"/>
  </si>
  <si>
    <t>Total Expense</t>
    <phoneticPr fontId="6" type="noConversion"/>
  </si>
  <si>
    <t>Cash in Bank</t>
    <phoneticPr fontId="6" type="noConversion"/>
  </si>
  <si>
    <t>Total Short Term Liabilities</t>
    <phoneticPr fontId="6" type="noConversion"/>
  </si>
  <si>
    <t>Short Term Liabilities</t>
    <phoneticPr fontId="6" type="noConversion"/>
  </si>
  <si>
    <t>Other Creditors</t>
    <phoneticPr fontId="6" type="noConversion"/>
  </si>
  <si>
    <t>The summarised general ledger trial balance of xxx Ltd, for the year ended 30 june 2011 is detailed below</t>
    <phoneticPr fontId="6" type="noConversion"/>
  </si>
  <si>
    <t>Sales of Goods</t>
    <phoneticPr fontId="6" type="noConversion"/>
  </si>
  <si>
    <t>Share of Profits of associates</t>
    <phoneticPr fontId="6" type="noConversion"/>
  </si>
  <si>
    <t>Rent Received</t>
    <phoneticPr fontId="6" type="noConversion"/>
  </si>
  <si>
    <t>Other income</t>
    <phoneticPr fontId="6" type="noConversion"/>
  </si>
  <si>
    <t>Cost of Goods Sold</t>
    <phoneticPr fontId="6" type="noConversion"/>
  </si>
  <si>
    <t>Distribution expenses</t>
    <phoneticPr fontId="6" type="noConversion"/>
  </si>
  <si>
    <t>Sales and marketing expenses</t>
    <phoneticPr fontId="6" type="noConversion"/>
  </si>
  <si>
    <t>Admin Expenses</t>
    <phoneticPr fontId="6" type="noConversion"/>
  </si>
  <si>
    <t>Interst Paid</t>
    <phoneticPr fontId="6" type="noConversion"/>
  </si>
  <si>
    <t>Other Borrowing expenses</t>
    <phoneticPr fontId="6" type="noConversion"/>
  </si>
  <si>
    <t>income Tax Expenses</t>
    <phoneticPr fontId="6" type="noConversion"/>
  </si>
  <si>
    <t>Cash in Bank</t>
    <phoneticPr fontId="6" type="noConversion"/>
  </si>
  <si>
    <t>Cash on Deposit at call</t>
    <phoneticPr fontId="6" type="noConversion"/>
  </si>
  <si>
    <t>Trade Debtors</t>
    <phoneticPr fontId="6" type="noConversion"/>
  </si>
  <si>
    <t>Allowances for Doubtful Debts</t>
    <phoneticPr fontId="6" type="noConversion"/>
  </si>
  <si>
    <t>Other Debtors</t>
    <phoneticPr fontId="6" type="noConversion"/>
  </si>
  <si>
    <t>Employee Share Plan Loan</t>
    <phoneticPr fontId="6" type="noConversion"/>
  </si>
  <si>
    <t>Raw Materials</t>
    <phoneticPr fontId="6" type="noConversion"/>
  </si>
  <si>
    <t>Finished Goods</t>
    <phoneticPr fontId="6" type="noConversion"/>
  </si>
  <si>
    <t>Invest in Associates</t>
    <phoneticPr fontId="6" type="noConversion"/>
  </si>
  <si>
    <t>Land and Building</t>
    <phoneticPr fontId="6" type="noConversion"/>
  </si>
  <si>
    <t>Accum Depn on Land and Building</t>
    <phoneticPr fontId="6" type="noConversion"/>
  </si>
  <si>
    <t>Plant and Equipment</t>
    <phoneticPr fontId="6" type="noConversion"/>
  </si>
  <si>
    <t>Accum Depn on Pland and Equipment</t>
    <phoneticPr fontId="6" type="noConversion"/>
  </si>
  <si>
    <t>Trade Names</t>
    <phoneticPr fontId="6" type="noConversion"/>
  </si>
  <si>
    <t>Accum Depn on Trade names</t>
    <phoneticPr fontId="6" type="noConversion"/>
  </si>
  <si>
    <t>Goodwill</t>
    <phoneticPr fontId="6" type="noConversion"/>
  </si>
  <si>
    <t>Bank Loans</t>
    <phoneticPr fontId="6" type="noConversion"/>
  </si>
  <si>
    <t>Other Loans</t>
    <phoneticPr fontId="6" type="noConversion"/>
  </si>
  <si>
    <t>Trade Creditors</t>
    <phoneticPr fontId="6" type="noConversion"/>
  </si>
  <si>
    <t>Employee Benefits provision</t>
    <phoneticPr fontId="6" type="noConversion"/>
  </si>
  <si>
    <t>Provision for restructuring</t>
    <phoneticPr fontId="6" type="noConversion"/>
  </si>
  <si>
    <t>Current Tax payable</t>
    <phoneticPr fontId="6" type="noConversion"/>
  </si>
  <si>
    <t>provision for waranty</t>
    <phoneticPr fontId="6" type="noConversion"/>
  </si>
  <si>
    <t>Deferred Tax</t>
    <phoneticPr fontId="6" type="noConversion"/>
  </si>
  <si>
    <t>Issued Capital</t>
    <phoneticPr fontId="6" type="noConversion"/>
  </si>
  <si>
    <t>Retained Earnings 30 June 2010</t>
    <phoneticPr fontId="6" type="noConversion"/>
  </si>
  <si>
    <t>Dividends Paid</t>
    <phoneticPr fontId="6" type="noConversion"/>
  </si>
  <si>
    <t>Dr</t>
    <phoneticPr fontId="6" type="noConversion"/>
  </si>
  <si>
    <t>Cr</t>
    <phoneticPr fontId="6" type="noConversion"/>
  </si>
  <si>
    <t>Additional Informations:</t>
    <phoneticPr fontId="6" type="noConversion"/>
  </si>
  <si>
    <t>a&gt; Employee Shareplan loans include $50,000 due within one year</t>
    <phoneticPr fontId="6" type="noConversion"/>
  </si>
  <si>
    <t>b&gt; $25,000 of bank loans is payable within one year</t>
    <phoneticPr fontId="6" type="noConversion"/>
  </si>
  <si>
    <t>c&gt; $400,000 of other loans is repayable within one year</t>
    <phoneticPr fontId="6" type="noConversion"/>
  </si>
  <si>
    <t>d&gt; Employee benefit provision include $110,000 payable within one year</t>
    <phoneticPr fontId="6" type="noConversion"/>
  </si>
  <si>
    <t>e&gt; The planned restructuring is intended to be fully implemented within one year</t>
    <phoneticPr fontId="6" type="noConversion"/>
  </si>
  <si>
    <t>f&gt; Provision for waranrt is in respect of six-month warranty on certain goods sold.</t>
    <phoneticPr fontId="6" type="noConversion"/>
  </si>
  <si>
    <t>Require:</t>
    <phoneticPr fontId="6" type="noConversion"/>
  </si>
  <si>
    <t>Prepare the Balance Sheet, Income Statement and Statement of Changes in Equity of xxx Ltd for the year ended 30 june 2011.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</si>
</sst>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Times New Roman"/>
      <family val="1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name val="맑은 고딕"/>
      <family val="2"/>
      <charset val="129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u/>
      <sz val="9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4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 applyAlignment="1"/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2" fillId="0" borderId="0" xfId="0" applyFont="1" applyAlignment="1"/>
    <xf numFmtId="44" fontId="2" fillId="0" borderId="0" xfId="1" applyFont="1" applyAlignment="1"/>
    <xf numFmtId="44" fontId="5" fillId="0" borderId="0" xfId="1" applyFont="1" applyAlignment="1">
      <alignment horizontal="right" vertical="center"/>
    </xf>
    <xf numFmtId="44" fontId="5" fillId="0" borderId="1" xfId="1" applyFont="1" applyBorder="1" applyAlignment="1">
      <alignment horizontal="right" vertical="center"/>
    </xf>
    <xf numFmtId="44" fontId="5" fillId="0" borderId="0" xfId="1" applyFont="1" applyBorder="1" applyAlignment="1">
      <alignment horizontal="right" vertical="center"/>
    </xf>
    <xf numFmtId="44" fontId="5" fillId="0" borderId="3" xfId="1" applyFont="1" applyBorder="1" applyAlignment="1">
      <alignment horizontal="right" vertical="center"/>
    </xf>
    <xf numFmtId="44" fontId="5" fillId="0" borderId="4" xfId="1" applyFont="1" applyBorder="1" applyAlignment="1">
      <alignment horizontal="right" vertical="center"/>
    </xf>
    <xf numFmtId="15" fontId="4" fillId="0" borderId="0" xfId="0" applyNumberFormat="1" applyFont="1" applyAlignment="1">
      <alignment horizontal="center" vertical="center"/>
    </xf>
    <xf numFmtId="44" fontId="4" fillId="0" borderId="1" xfId="0" applyNumberFormat="1" applyFont="1" applyBorder="1" applyAlignment="1">
      <alignment horizontal="right" vertical="center"/>
    </xf>
    <xf numFmtId="4" fontId="5" fillId="0" borderId="4" xfId="0" applyNumberFormat="1" applyFont="1" applyBorder="1" applyAlignment="1">
      <alignment horizontal="right" vertical="center"/>
    </xf>
    <xf numFmtId="44" fontId="5" fillId="0" borderId="5" xfId="0" applyNumberFormat="1" applyFont="1" applyBorder="1" applyAlignment="1">
      <alignment horizontal="right" vertical="center"/>
    </xf>
    <xf numFmtId="0" fontId="7" fillId="0" borderId="0" xfId="0" applyFont="1" applyAlignment="1"/>
    <xf numFmtId="44" fontId="7" fillId="0" borderId="0" xfId="1" applyFont="1" applyAlignment="1"/>
    <xf numFmtId="0" fontId="8" fillId="0" borderId="0" xfId="0" applyFont="1" applyAlignment="1"/>
    <xf numFmtId="0" fontId="3" fillId="0" borderId="0" xfId="0" applyFont="1" applyBorder="1">
      <alignment vertical="center"/>
    </xf>
    <xf numFmtId="44" fontId="4" fillId="0" borderId="4" xfId="1" applyFont="1" applyBorder="1" applyAlignment="1">
      <alignment horizontal="right" vertical="center"/>
    </xf>
    <xf numFmtId="44" fontId="2" fillId="0" borderId="0" xfId="1" applyFont="1" applyBorder="1" applyAlignment="1"/>
    <xf numFmtId="44" fontId="5" fillId="0" borderId="2" xfId="1" applyFont="1" applyBorder="1" applyAlignment="1">
      <alignment horizontal="right" vertical="center"/>
    </xf>
    <xf numFmtId="44" fontId="0" fillId="0" borderId="0" xfId="1" applyFont="1">
      <alignment vertical="center"/>
    </xf>
    <xf numFmtId="44" fontId="0" fillId="0" borderId="0" xfId="0" applyNumberFormat="1">
      <alignment vertical="center"/>
    </xf>
    <xf numFmtId="44" fontId="4" fillId="0" borderId="4" xfId="0" applyNumberFormat="1" applyFont="1" applyBorder="1" applyAlignment="1">
      <alignment horizontal="right" vertical="center"/>
    </xf>
    <xf numFmtId="0" fontId="7" fillId="0" borderId="0" xfId="0" applyFont="1" applyAlignme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44" fontId="10" fillId="0" borderId="0" xfId="1" applyFont="1">
      <alignment vertical="center"/>
    </xf>
    <xf numFmtId="0" fontId="11" fillId="0" borderId="0" xfId="0" applyFont="1">
      <alignment vertical="center"/>
    </xf>
  </cellXfs>
  <cellStyles count="2">
    <cellStyle name="통화" xfId="1" builtinId="4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abSelected="1" zoomScale="70" zoomScaleNormal="70" workbookViewId="0">
      <selection activeCell="E23" sqref="E23"/>
    </sheetView>
  </sheetViews>
  <sheetFormatPr defaultRowHeight="12" x14ac:dyDescent="0.3"/>
  <cols>
    <col min="1" max="1" width="44.5" style="41" customWidth="1"/>
    <col min="2" max="2" width="18.25" style="41" customWidth="1"/>
    <col min="3" max="3" width="18.125" style="41" customWidth="1"/>
    <col min="4" max="16384" width="9" style="41"/>
  </cols>
  <sheetData>
    <row r="1" spans="1:3" s="41" customFormat="1" x14ac:dyDescent="0.3">
      <c r="A1" s="40" t="s">
        <v>77</v>
      </c>
      <c r="B1" s="40"/>
      <c r="C1" s="40"/>
    </row>
    <row r="2" spans="1:3" s="41" customFormat="1" x14ac:dyDescent="0.3">
      <c r="A2" s="42"/>
      <c r="B2" s="42"/>
      <c r="C2" s="42"/>
    </row>
    <row r="3" spans="1:3" s="41" customFormat="1" x14ac:dyDescent="0.3">
      <c r="B3" s="41" t="s">
        <v>116</v>
      </c>
      <c r="C3" s="41" t="s">
        <v>117</v>
      </c>
    </row>
    <row r="4" spans="1:3" s="41" customFormat="1" x14ac:dyDescent="0.3">
      <c r="A4" s="41" t="s">
        <v>78</v>
      </c>
      <c r="B4" s="43"/>
      <c r="C4" s="43">
        <v>7360000</v>
      </c>
    </row>
    <row r="5" spans="1:3" s="41" customFormat="1" x14ac:dyDescent="0.3">
      <c r="A5" s="41" t="s">
        <v>79</v>
      </c>
      <c r="B5" s="43"/>
      <c r="C5" s="43">
        <v>36000</v>
      </c>
    </row>
    <row r="6" spans="1:3" s="41" customFormat="1" x14ac:dyDescent="0.3">
      <c r="A6" s="41" t="s">
        <v>80</v>
      </c>
      <c r="B6" s="43"/>
      <c r="C6" s="43">
        <v>9000</v>
      </c>
    </row>
    <row r="7" spans="1:3" s="41" customFormat="1" x14ac:dyDescent="0.3">
      <c r="A7" s="41" t="s">
        <v>81</v>
      </c>
      <c r="B7" s="43"/>
      <c r="C7" s="43">
        <v>6000</v>
      </c>
    </row>
    <row r="8" spans="1:3" s="41" customFormat="1" x14ac:dyDescent="0.3">
      <c r="A8" s="41" t="s">
        <v>82</v>
      </c>
      <c r="B8" s="43">
        <v>4978000</v>
      </c>
      <c r="C8" s="43"/>
    </row>
    <row r="9" spans="1:3" s="41" customFormat="1" x14ac:dyDescent="0.3">
      <c r="A9" s="41" t="s">
        <v>83</v>
      </c>
      <c r="B9" s="43">
        <v>143000</v>
      </c>
      <c r="C9" s="43"/>
    </row>
    <row r="10" spans="1:3" s="41" customFormat="1" x14ac:dyDescent="0.3">
      <c r="A10" s="41" t="s">
        <v>84</v>
      </c>
      <c r="B10" s="43">
        <v>1367000</v>
      </c>
      <c r="C10" s="43"/>
    </row>
    <row r="11" spans="1:3" s="41" customFormat="1" x14ac:dyDescent="0.3">
      <c r="A11" s="41" t="s">
        <v>85</v>
      </c>
      <c r="B11" s="43">
        <v>420000</v>
      </c>
      <c r="C11" s="43"/>
    </row>
    <row r="12" spans="1:3" s="41" customFormat="1" x14ac:dyDescent="0.3">
      <c r="A12" s="41" t="s">
        <v>86</v>
      </c>
      <c r="B12" s="43">
        <v>74000</v>
      </c>
      <c r="C12" s="43"/>
    </row>
    <row r="13" spans="1:3" s="41" customFormat="1" x14ac:dyDescent="0.3">
      <c r="A13" s="41" t="s">
        <v>87</v>
      </c>
      <c r="B13" s="43">
        <v>6000</v>
      </c>
      <c r="C13" s="43"/>
    </row>
    <row r="14" spans="1:3" s="41" customFormat="1" x14ac:dyDescent="0.3">
      <c r="A14" s="41" t="s">
        <v>88</v>
      </c>
      <c r="B14" s="43">
        <v>141000</v>
      </c>
      <c r="C14" s="43"/>
    </row>
    <row r="15" spans="1:3" s="41" customFormat="1" x14ac:dyDescent="0.3">
      <c r="A15" s="41" t="s">
        <v>89</v>
      </c>
      <c r="B15" s="43">
        <v>20000</v>
      </c>
      <c r="C15" s="43"/>
    </row>
    <row r="16" spans="1:3" s="41" customFormat="1" x14ac:dyDescent="0.3">
      <c r="A16" s="41" t="s">
        <v>90</v>
      </c>
      <c r="B16" s="43">
        <v>150000</v>
      </c>
      <c r="C16" s="43"/>
    </row>
    <row r="17" spans="1:3" s="41" customFormat="1" x14ac:dyDescent="0.3">
      <c r="A17" s="41" t="s">
        <v>91</v>
      </c>
      <c r="B17" s="43">
        <v>740000</v>
      </c>
      <c r="C17" s="43"/>
    </row>
    <row r="18" spans="1:3" s="41" customFormat="1" x14ac:dyDescent="0.3">
      <c r="A18" s="41" t="s">
        <v>92</v>
      </c>
      <c r="B18" s="43"/>
      <c r="C18" s="43">
        <v>24000</v>
      </c>
    </row>
    <row r="19" spans="1:3" s="41" customFormat="1" x14ac:dyDescent="0.3">
      <c r="A19" s="41" t="s">
        <v>93</v>
      </c>
      <c r="B19" s="43">
        <v>154000</v>
      </c>
      <c r="C19" s="43"/>
    </row>
    <row r="20" spans="1:3" s="41" customFormat="1" x14ac:dyDescent="0.3">
      <c r="A20" s="41" t="s">
        <v>94</v>
      </c>
      <c r="B20" s="43">
        <v>260000</v>
      </c>
      <c r="C20" s="43"/>
    </row>
    <row r="21" spans="1:3" s="41" customFormat="1" x14ac:dyDescent="0.3">
      <c r="A21" s="41" t="s">
        <v>95</v>
      </c>
      <c r="B21" s="43">
        <v>53000</v>
      </c>
      <c r="C21" s="43"/>
    </row>
    <row r="22" spans="1:3" s="41" customFormat="1" x14ac:dyDescent="0.3">
      <c r="A22" s="41" t="s">
        <v>96</v>
      </c>
      <c r="B22" s="43">
        <v>1190000</v>
      </c>
      <c r="C22" s="43"/>
    </row>
    <row r="23" spans="1:3" s="41" customFormat="1" x14ac:dyDescent="0.3">
      <c r="A23" s="41" t="s">
        <v>97</v>
      </c>
      <c r="B23" s="43">
        <v>375000</v>
      </c>
      <c r="C23" s="43"/>
    </row>
    <row r="24" spans="1:3" s="41" customFormat="1" x14ac:dyDescent="0.3">
      <c r="A24" s="41" t="s">
        <v>98</v>
      </c>
      <c r="B24" s="43">
        <v>426000</v>
      </c>
      <c r="C24" s="43"/>
    </row>
    <row r="25" spans="1:3" s="41" customFormat="1" x14ac:dyDescent="0.3">
      <c r="A25" s="41" t="s">
        <v>99</v>
      </c>
      <c r="B25" s="43"/>
      <c r="C25" s="43">
        <v>61000</v>
      </c>
    </row>
    <row r="26" spans="1:3" s="41" customFormat="1" x14ac:dyDescent="0.3">
      <c r="A26" s="41" t="s">
        <v>100</v>
      </c>
      <c r="B26" s="43">
        <v>2100000</v>
      </c>
      <c r="C26" s="43"/>
    </row>
    <row r="27" spans="1:3" s="41" customFormat="1" x14ac:dyDescent="0.3">
      <c r="A27" s="41" t="s">
        <v>101</v>
      </c>
      <c r="B27" s="43"/>
      <c r="C27" s="43">
        <v>940000</v>
      </c>
    </row>
    <row r="28" spans="1:3" s="41" customFormat="1" x14ac:dyDescent="0.3">
      <c r="A28" s="41" t="s">
        <v>102</v>
      </c>
      <c r="B28" s="43">
        <v>60000</v>
      </c>
      <c r="C28" s="43"/>
    </row>
    <row r="29" spans="1:3" s="41" customFormat="1" x14ac:dyDescent="0.3">
      <c r="A29" s="41" t="s">
        <v>103</v>
      </c>
      <c r="B29" s="43"/>
      <c r="C29" s="43">
        <v>15000</v>
      </c>
    </row>
    <row r="30" spans="1:3" s="41" customFormat="1" x14ac:dyDescent="0.3">
      <c r="A30" s="41" t="s">
        <v>104</v>
      </c>
      <c r="B30" s="43">
        <v>1450000</v>
      </c>
      <c r="C30" s="43"/>
    </row>
    <row r="31" spans="1:3" s="41" customFormat="1" x14ac:dyDescent="0.3">
      <c r="A31" s="41" t="s">
        <v>105</v>
      </c>
      <c r="B31" s="43"/>
      <c r="C31" s="43">
        <v>111000</v>
      </c>
    </row>
    <row r="32" spans="1:3" s="41" customFormat="1" x14ac:dyDescent="0.3">
      <c r="A32" s="41" t="s">
        <v>106</v>
      </c>
      <c r="B32" s="43"/>
      <c r="C32" s="43">
        <v>810000</v>
      </c>
    </row>
    <row r="33" spans="1:3" s="41" customFormat="1" x14ac:dyDescent="0.3">
      <c r="A33" s="41" t="s">
        <v>107</v>
      </c>
      <c r="B33" s="43"/>
      <c r="C33" s="43">
        <v>820000</v>
      </c>
    </row>
    <row r="34" spans="1:3" s="41" customFormat="1" x14ac:dyDescent="0.3">
      <c r="A34" s="41" t="s">
        <v>108</v>
      </c>
      <c r="B34" s="43"/>
      <c r="C34" s="43">
        <v>153000</v>
      </c>
    </row>
    <row r="35" spans="1:3" s="41" customFormat="1" x14ac:dyDescent="0.3">
      <c r="A35" s="41" t="s">
        <v>109</v>
      </c>
      <c r="B35" s="43"/>
      <c r="C35" s="43">
        <v>62000</v>
      </c>
    </row>
    <row r="36" spans="1:3" s="41" customFormat="1" x14ac:dyDescent="0.3">
      <c r="A36" s="41" t="s">
        <v>110</v>
      </c>
      <c r="B36" s="43"/>
      <c r="C36" s="43">
        <v>30000</v>
      </c>
    </row>
    <row r="37" spans="1:3" s="41" customFormat="1" x14ac:dyDescent="0.3">
      <c r="A37" s="41" t="s">
        <v>111</v>
      </c>
      <c r="B37" s="43"/>
      <c r="C37" s="43">
        <v>40000</v>
      </c>
    </row>
    <row r="38" spans="1:3" s="41" customFormat="1" x14ac:dyDescent="0.3">
      <c r="A38" s="41" t="s">
        <v>112</v>
      </c>
      <c r="B38" s="43"/>
      <c r="C38" s="43">
        <v>100000</v>
      </c>
    </row>
    <row r="39" spans="1:3" s="41" customFormat="1" x14ac:dyDescent="0.3">
      <c r="A39" s="41" t="s">
        <v>113</v>
      </c>
      <c r="B39" s="43"/>
      <c r="C39" s="43">
        <v>2920000</v>
      </c>
    </row>
    <row r="40" spans="1:3" s="41" customFormat="1" x14ac:dyDescent="0.3">
      <c r="A40" s="41" t="s">
        <v>114</v>
      </c>
      <c r="B40" s="43"/>
      <c r="C40" s="43">
        <v>760000</v>
      </c>
    </row>
    <row r="41" spans="1:3" s="41" customFormat="1" x14ac:dyDescent="0.3">
      <c r="A41" s="41" t="s">
        <v>115</v>
      </c>
      <c r="B41" s="43">
        <v>150000</v>
      </c>
      <c r="C41" s="43"/>
    </row>
    <row r="42" spans="1:3" s="41" customFormat="1" x14ac:dyDescent="0.3">
      <c r="B42" s="43">
        <v>14257000</v>
      </c>
      <c r="C42" s="43">
        <v>14257000</v>
      </c>
    </row>
    <row r="44" spans="1:3" s="41" customFormat="1" x14ac:dyDescent="0.3">
      <c r="A44" s="44" t="s">
        <v>118</v>
      </c>
    </row>
    <row r="45" spans="1:3" s="41" customFormat="1" x14ac:dyDescent="0.3">
      <c r="A45" s="41" t="s">
        <v>119</v>
      </c>
    </row>
    <row r="46" spans="1:3" s="41" customFormat="1" x14ac:dyDescent="0.3">
      <c r="A46" s="41" t="s">
        <v>120</v>
      </c>
    </row>
    <row r="47" spans="1:3" s="41" customFormat="1" x14ac:dyDescent="0.3">
      <c r="A47" s="41" t="s">
        <v>121</v>
      </c>
    </row>
    <row r="48" spans="1:3" s="41" customFormat="1" x14ac:dyDescent="0.3">
      <c r="A48" s="41" t="s">
        <v>122</v>
      </c>
    </row>
    <row r="49" spans="1:1" s="41" customFormat="1" x14ac:dyDescent="0.3">
      <c r="A49" s="41" t="s">
        <v>123</v>
      </c>
    </row>
    <row r="50" spans="1:1" s="41" customFormat="1" x14ac:dyDescent="0.3">
      <c r="A50" s="41" t="s">
        <v>124</v>
      </c>
    </row>
    <row r="52" spans="1:1" s="41" customFormat="1" x14ac:dyDescent="0.3">
      <c r="A52" s="44" t="s">
        <v>125</v>
      </c>
    </row>
    <row r="53" spans="1:1" s="41" customFormat="1" x14ac:dyDescent="0.3">
      <c r="A53" s="41" t="s">
        <v>126</v>
      </c>
    </row>
  </sheetData>
  <phoneticPr fontId="6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7" workbookViewId="0">
      <selection activeCell="D30" sqref="D30"/>
    </sheetView>
  </sheetViews>
  <sheetFormatPr defaultRowHeight="14.25" x14ac:dyDescent="0.3"/>
  <cols>
    <col min="1" max="2" width="9" style="2"/>
    <col min="3" max="3" width="11" style="2" bestFit="1" customWidth="1"/>
    <col min="4" max="6" width="9" style="2"/>
    <col min="7" max="7" width="21.625" style="2" bestFit="1" customWidth="1"/>
    <col min="8" max="8" width="5.125" style="2" bestFit="1" customWidth="1"/>
    <col min="9" max="9" width="13.625" style="2" bestFit="1" customWidth="1"/>
    <col min="10" max="16384" width="9" style="2"/>
  </cols>
  <sheetData>
    <row r="1" spans="1:9" x14ac:dyDescent="0.3">
      <c r="A1" s="30"/>
      <c r="B1" s="30"/>
      <c r="C1" s="30"/>
      <c r="D1" s="30"/>
      <c r="E1" s="30"/>
      <c r="F1" s="30"/>
      <c r="G1" s="30"/>
      <c r="H1" s="33"/>
      <c r="I1" s="16">
        <v>40724</v>
      </c>
    </row>
    <row r="2" spans="1:9" ht="15" thickBot="1" x14ac:dyDescent="0.35">
      <c r="A2" s="30"/>
      <c r="B2" s="30"/>
      <c r="C2" s="30"/>
      <c r="D2" s="30"/>
      <c r="E2" s="30"/>
      <c r="F2" s="30"/>
      <c r="G2" s="30"/>
      <c r="H2" s="33"/>
      <c r="I2" s="3" t="s">
        <v>0</v>
      </c>
    </row>
    <row r="3" spans="1:9" x14ac:dyDescent="0.2">
      <c r="A3" s="20"/>
      <c r="B3" s="32" t="s">
        <v>1</v>
      </c>
      <c r="C3" s="32"/>
      <c r="D3" s="32"/>
      <c r="E3" s="32"/>
      <c r="F3" s="32"/>
      <c r="G3" s="32"/>
      <c r="H3" s="5"/>
      <c r="I3" s="20"/>
    </row>
    <row r="4" spans="1:9" x14ac:dyDescent="0.2">
      <c r="A4" s="20"/>
      <c r="B4" s="4"/>
      <c r="C4" s="4" t="s">
        <v>31</v>
      </c>
      <c r="D4" s="4"/>
      <c r="E4" s="4"/>
      <c r="F4" s="4"/>
      <c r="G4" s="4"/>
      <c r="H4" s="5"/>
      <c r="I4" s="21"/>
    </row>
    <row r="5" spans="1:9" x14ac:dyDescent="0.2">
      <c r="A5" s="20"/>
      <c r="B5" s="20"/>
      <c r="C5" s="20"/>
      <c r="D5" s="34" t="s">
        <v>30</v>
      </c>
      <c r="E5" s="34"/>
      <c r="F5" s="34"/>
      <c r="G5" s="34"/>
      <c r="H5" s="7"/>
      <c r="I5" s="11">
        <v>7360000</v>
      </c>
    </row>
    <row r="6" spans="1:9" ht="15" thickBot="1" x14ac:dyDescent="0.25">
      <c r="A6" s="20"/>
      <c r="B6" s="20"/>
      <c r="C6" s="20"/>
      <c r="D6" s="34" t="s">
        <v>32</v>
      </c>
      <c r="E6" s="34"/>
      <c r="F6" s="34"/>
      <c r="G6" s="34"/>
      <c r="H6" s="7"/>
      <c r="I6" s="12">
        <v>9000</v>
      </c>
    </row>
    <row r="7" spans="1:9" x14ac:dyDescent="0.2">
      <c r="A7" s="20"/>
      <c r="B7" s="20"/>
      <c r="C7" s="20"/>
      <c r="D7" s="6"/>
      <c r="E7" s="6"/>
      <c r="F7" s="6"/>
      <c r="G7" s="6"/>
      <c r="H7" s="7"/>
      <c r="I7" s="13">
        <f>SUM(I5:I6)</f>
        <v>7369000</v>
      </c>
    </row>
    <row r="8" spans="1:9" x14ac:dyDescent="0.2">
      <c r="A8" s="20"/>
      <c r="B8" s="20"/>
      <c r="C8" s="22" t="s">
        <v>33</v>
      </c>
      <c r="D8" s="6"/>
      <c r="E8" s="6"/>
      <c r="F8" s="6"/>
      <c r="G8" s="6"/>
      <c r="H8" s="7"/>
      <c r="I8" s="13"/>
    </row>
    <row r="9" spans="1:9" x14ac:dyDescent="0.2">
      <c r="A9" s="20"/>
      <c r="B9" s="20"/>
      <c r="C9" s="20"/>
      <c r="D9" s="6" t="s">
        <v>34</v>
      </c>
      <c r="E9" s="6"/>
      <c r="F9" s="6"/>
      <c r="G9" s="6"/>
      <c r="H9" s="7"/>
      <c r="I9" s="13">
        <v>36000</v>
      </c>
    </row>
    <row r="10" spans="1:9" ht="15" thickBot="1" x14ac:dyDescent="0.25">
      <c r="A10" s="20"/>
      <c r="B10" s="20"/>
      <c r="C10" s="20"/>
      <c r="D10" s="6" t="s">
        <v>33</v>
      </c>
      <c r="E10" s="6"/>
      <c r="F10" s="6"/>
      <c r="G10" s="6"/>
      <c r="H10" s="7"/>
      <c r="I10" s="12">
        <v>6000</v>
      </c>
    </row>
    <row r="11" spans="1:9" x14ac:dyDescent="0.2">
      <c r="A11" s="20"/>
      <c r="B11" s="20"/>
      <c r="C11" s="20"/>
      <c r="D11" s="6"/>
      <c r="E11" s="6"/>
      <c r="F11" s="6"/>
      <c r="G11" s="6"/>
      <c r="H11" s="7"/>
      <c r="I11" s="13">
        <f>SUM(I9:I10)</f>
        <v>42000</v>
      </c>
    </row>
    <row r="12" spans="1:9" x14ac:dyDescent="0.2">
      <c r="A12" s="20"/>
      <c r="B12" s="20"/>
      <c r="C12" s="20" t="s">
        <v>35</v>
      </c>
      <c r="D12" s="6"/>
      <c r="E12" s="6"/>
      <c r="F12" s="6"/>
      <c r="G12" s="6"/>
      <c r="H12" s="7"/>
      <c r="I12" s="13"/>
    </row>
    <row r="13" spans="1:9" ht="15" thickBot="1" x14ac:dyDescent="0.25">
      <c r="A13" s="20"/>
      <c r="B13" s="20"/>
      <c r="C13" s="20"/>
      <c r="D13" s="6" t="s">
        <v>35</v>
      </c>
      <c r="E13" s="6"/>
      <c r="F13" s="6"/>
      <c r="G13" s="6"/>
      <c r="H13" s="7"/>
      <c r="I13" s="12">
        <v>-4978000</v>
      </c>
    </row>
    <row r="14" spans="1:9" ht="15" thickBot="1" x14ac:dyDescent="0.25">
      <c r="A14" s="20"/>
      <c r="B14" s="20"/>
      <c r="C14" s="20"/>
      <c r="D14" s="6"/>
      <c r="E14" s="6"/>
      <c r="F14" s="6"/>
      <c r="G14" s="6"/>
      <c r="H14" s="7"/>
      <c r="I14" s="14">
        <f>I13</f>
        <v>-4978000</v>
      </c>
    </row>
    <row r="15" spans="1:9" ht="15" thickBot="1" x14ac:dyDescent="0.25">
      <c r="A15" s="20"/>
      <c r="B15" s="20"/>
      <c r="C15" s="31" t="s">
        <v>2</v>
      </c>
      <c r="D15" s="31"/>
      <c r="E15" s="31"/>
      <c r="F15" s="31"/>
      <c r="G15" s="31"/>
      <c r="H15" s="7"/>
      <c r="I15" s="15">
        <f>I7+I11+I14</f>
        <v>2433000</v>
      </c>
    </row>
    <row r="16" spans="1:9" ht="15" thickTop="1" x14ac:dyDescent="0.2">
      <c r="A16" s="20"/>
      <c r="B16" s="20"/>
      <c r="C16" s="32" t="s">
        <v>3</v>
      </c>
      <c r="D16" s="32"/>
      <c r="E16" s="32"/>
      <c r="F16" s="32"/>
      <c r="G16" s="32"/>
      <c r="H16" s="5"/>
      <c r="I16" s="20"/>
    </row>
    <row r="17" spans="1:9" x14ac:dyDescent="0.2">
      <c r="A17" s="20"/>
      <c r="B17" s="20"/>
      <c r="C17" s="20"/>
      <c r="D17" s="35" t="s">
        <v>36</v>
      </c>
      <c r="E17" s="35"/>
      <c r="F17" s="35"/>
      <c r="G17" s="35"/>
      <c r="H17" s="5"/>
      <c r="I17" s="21">
        <v>143000</v>
      </c>
    </row>
    <row r="18" spans="1:9" x14ac:dyDescent="0.2">
      <c r="A18" s="20"/>
      <c r="B18" s="20"/>
      <c r="C18" s="20"/>
      <c r="D18" s="35" t="s">
        <v>37</v>
      </c>
      <c r="E18" s="35"/>
      <c r="F18" s="35"/>
      <c r="G18" s="35"/>
      <c r="H18" s="7"/>
      <c r="I18" s="11">
        <v>1367000</v>
      </c>
    </row>
    <row r="19" spans="1:9" x14ac:dyDescent="0.2">
      <c r="A19" s="20"/>
      <c r="B19" s="20"/>
      <c r="C19" s="20"/>
      <c r="D19" s="35" t="s">
        <v>38</v>
      </c>
      <c r="E19" s="35"/>
      <c r="F19" s="35"/>
      <c r="G19" s="35"/>
      <c r="H19" s="7"/>
      <c r="I19" s="11">
        <v>420000</v>
      </c>
    </row>
    <row r="20" spans="1:9" ht="15" thickBot="1" x14ac:dyDescent="0.25">
      <c r="A20" s="20"/>
      <c r="B20" s="20"/>
      <c r="C20" s="20"/>
      <c r="D20" s="35" t="s">
        <v>40</v>
      </c>
      <c r="E20" s="35"/>
      <c r="F20" s="35"/>
      <c r="G20" s="35"/>
      <c r="H20" s="7"/>
      <c r="I20" s="12">
        <v>6000</v>
      </c>
    </row>
    <row r="21" spans="1:9" x14ac:dyDescent="0.2">
      <c r="A21" s="20"/>
      <c r="B21" s="20"/>
      <c r="C21" s="20"/>
      <c r="D21" s="36" t="s">
        <v>72</v>
      </c>
      <c r="E21" s="36"/>
      <c r="F21" s="36"/>
      <c r="G21" s="36"/>
      <c r="H21" s="5"/>
      <c r="I21" s="21">
        <f>SUM(I17:I20)</f>
        <v>1936000</v>
      </c>
    </row>
    <row r="22" spans="1:9" x14ac:dyDescent="0.2">
      <c r="A22" s="20"/>
      <c r="B22" s="20"/>
      <c r="C22" s="22" t="s">
        <v>41</v>
      </c>
      <c r="D22" s="35"/>
      <c r="E22" s="35"/>
      <c r="F22" s="35"/>
      <c r="G22" s="35"/>
      <c r="H22" s="7"/>
      <c r="I22" s="13"/>
    </row>
    <row r="23" spans="1:9" x14ac:dyDescent="0.2">
      <c r="A23" s="20"/>
      <c r="B23" s="20"/>
      <c r="C23" s="20"/>
      <c r="D23" s="35" t="s">
        <v>42</v>
      </c>
      <c r="E23" s="35"/>
      <c r="F23" s="35"/>
      <c r="G23" s="35"/>
      <c r="H23" s="7"/>
      <c r="I23" s="13">
        <v>141000</v>
      </c>
    </row>
    <row r="24" spans="1:9" ht="15" thickBot="1" x14ac:dyDescent="0.25">
      <c r="A24" s="20"/>
      <c r="B24" s="20"/>
      <c r="C24" s="20"/>
      <c r="D24" s="35" t="s">
        <v>39</v>
      </c>
      <c r="E24" s="35"/>
      <c r="F24" s="35"/>
      <c r="G24" s="35"/>
      <c r="H24" s="7"/>
      <c r="I24" s="13">
        <v>74000</v>
      </c>
    </row>
    <row r="25" spans="1:9" ht="15" thickBot="1" x14ac:dyDescent="0.25">
      <c r="A25" s="20"/>
      <c r="B25" s="20"/>
      <c r="C25" s="20"/>
      <c r="D25" s="36" t="s">
        <v>71</v>
      </c>
      <c r="E25" s="36"/>
      <c r="F25" s="36"/>
      <c r="G25" s="36"/>
      <c r="H25" s="7"/>
      <c r="I25" s="14">
        <f>SUM(I23:I24)</f>
        <v>215000</v>
      </c>
    </row>
    <row r="26" spans="1:9" ht="15" thickBot="1" x14ac:dyDescent="0.25">
      <c r="A26" s="20"/>
      <c r="B26" s="20"/>
      <c r="C26" s="20"/>
      <c r="D26" s="31" t="s">
        <v>4</v>
      </c>
      <c r="E26" s="31"/>
      <c r="F26" s="31"/>
      <c r="G26" s="31"/>
      <c r="H26" s="7"/>
      <c r="I26" s="18">
        <f>I21+I25</f>
        <v>2151000</v>
      </c>
    </row>
    <row r="27" spans="1:9" ht="15.75" thickTop="1" thickBot="1" x14ac:dyDescent="0.25">
      <c r="A27" s="20"/>
      <c r="B27" s="34" t="s">
        <v>5</v>
      </c>
      <c r="C27" s="34"/>
      <c r="D27" s="34"/>
      <c r="E27" s="34"/>
      <c r="F27" s="34"/>
      <c r="G27" s="34"/>
      <c r="H27" s="7"/>
      <c r="I27" s="19">
        <f>I15-I26</f>
        <v>282000</v>
      </c>
    </row>
    <row r="28" spans="1:9" ht="15" thickBot="1" x14ac:dyDescent="0.35">
      <c r="A28" s="32" t="s">
        <v>6</v>
      </c>
      <c r="B28" s="32"/>
      <c r="C28" s="32"/>
      <c r="D28" s="32"/>
      <c r="E28" s="32"/>
      <c r="F28" s="32"/>
      <c r="G28" s="32"/>
      <c r="H28" s="8"/>
      <c r="I28" s="17">
        <f>I27</f>
        <v>282000</v>
      </c>
    </row>
    <row r="29" spans="1:9" x14ac:dyDescent="0.3">
      <c r="I29" s="23"/>
    </row>
    <row r="30" spans="1:9" x14ac:dyDescent="0.3">
      <c r="I30" s="23"/>
    </row>
    <row r="31" spans="1:9" x14ac:dyDescent="0.3">
      <c r="I31" s="23"/>
    </row>
    <row r="32" spans="1:9" x14ac:dyDescent="0.3">
      <c r="I32" s="23"/>
    </row>
    <row r="33" spans="9:9" x14ac:dyDescent="0.3">
      <c r="I33" s="23"/>
    </row>
  </sheetData>
  <mergeCells count="25">
    <mergeCell ref="D17:G17"/>
    <mergeCell ref="D20:G20"/>
    <mergeCell ref="A28:G28"/>
    <mergeCell ref="D26:G26"/>
    <mergeCell ref="B27:G27"/>
    <mergeCell ref="D25:G25"/>
    <mergeCell ref="D18:G18"/>
    <mergeCell ref="D19:G19"/>
    <mergeCell ref="D24:G24"/>
    <mergeCell ref="D21:G21"/>
    <mergeCell ref="D22:G22"/>
    <mergeCell ref="D23:G23"/>
    <mergeCell ref="C15:G15"/>
    <mergeCell ref="C16:G16"/>
    <mergeCell ref="G1:G2"/>
    <mergeCell ref="H1:H2"/>
    <mergeCell ref="B3:G3"/>
    <mergeCell ref="D5:G5"/>
    <mergeCell ref="D6:G6"/>
    <mergeCell ref="F1:F2"/>
    <mergeCell ref="A1:A2"/>
    <mergeCell ref="B1:B2"/>
    <mergeCell ref="C1:C2"/>
    <mergeCell ref="D1:D2"/>
    <mergeCell ref="E1:E2"/>
  </mergeCells>
  <phoneticPr fontId="6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zoomScale="80" zoomScaleNormal="80" workbookViewId="0">
      <selection activeCell="A69" sqref="A69"/>
    </sheetView>
  </sheetViews>
  <sheetFormatPr defaultRowHeight="16.5" x14ac:dyDescent="0.3"/>
  <cols>
    <col min="8" max="8" width="15" bestFit="1" customWidth="1"/>
    <col min="11" max="11" width="15.875" bestFit="1" customWidth="1"/>
  </cols>
  <sheetData>
    <row r="1" spans="1:8" x14ac:dyDescent="0.3">
      <c r="A1" s="38"/>
      <c r="B1" s="38"/>
      <c r="C1" s="38"/>
      <c r="D1" s="38"/>
      <c r="E1" s="38"/>
      <c r="F1" s="38"/>
      <c r="G1" s="38"/>
      <c r="H1" s="16">
        <v>40724</v>
      </c>
    </row>
    <row r="2" spans="1:8" ht="17.25" thickBot="1" x14ac:dyDescent="0.35">
      <c r="A2" s="38"/>
      <c r="B2" s="38"/>
      <c r="C2" s="38"/>
      <c r="D2" s="38"/>
      <c r="E2" s="38"/>
      <c r="F2" s="38"/>
      <c r="G2" s="38"/>
      <c r="H2" s="3" t="s">
        <v>0</v>
      </c>
    </row>
    <row r="3" spans="1:8" x14ac:dyDescent="0.2">
      <c r="A3" s="32" t="s">
        <v>7</v>
      </c>
      <c r="B3" s="32"/>
      <c r="C3" s="32"/>
      <c r="D3" s="1"/>
      <c r="E3" s="1"/>
      <c r="F3" s="1"/>
      <c r="G3" s="1"/>
      <c r="H3" s="1"/>
    </row>
    <row r="4" spans="1:8" x14ac:dyDescent="0.2">
      <c r="A4" s="1"/>
      <c r="B4" s="34" t="s">
        <v>8</v>
      </c>
      <c r="C4" s="34"/>
      <c r="D4" s="34"/>
      <c r="E4" s="34"/>
      <c r="F4" s="34"/>
      <c r="G4" s="1"/>
      <c r="H4" s="1"/>
    </row>
    <row r="5" spans="1:8" x14ac:dyDescent="0.2">
      <c r="A5" s="1"/>
      <c r="B5" s="1"/>
      <c r="C5" s="34" t="s">
        <v>73</v>
      </c>
      <c r="D5" s="34"/>
      <c r="E5" s="34"/>
      <c r="F5" s="34"/>
      <c r="G5" s="34"/>
      <c r="H5" s="11">
        <v>20000</v>
      </c>
    </row>
    <row r="6" spans="1:8" x14ac:dyDescent="0.2">
      <c r="A6" s="1"/>
      <c r="B6" s="1"/>
      <c r="C6" s="34" t="s">
        <v>43</v>
      </c>
      <c r="D6" s="34"/>
      <c r="E6" s="34"/>
      <c r="F6" s="34"/>
      <c r="G6" s="34"/>
      <c r="H6" s="11">
        <v>150000</v>
      </c>
    </row>
    <row r="7" spans="1:8" x14ac:dyDescent="0.2">
      <c r="A7" s="1"/>
      <c r="B7" s="1"/>
      <c r="C7" s="34" t="s">
        <v>44</v>
      </c>
      <c r="D7" s="34"/>
      <c r="E7" s="34"/>
      <c r="F7" s="34"/>
      <c r="G7" s="34"/>
      <c r="H7" s="11">
        <v>740000</v>
      </c>
    </row>
    <row r="8" spans="1:8" x14ac:dyDescent="0.2">
      <c r="A8" s="1"/>
      <c r="B8" s="1"/>
      <c r="C8" s="34" t="s">
        <v>45</v>
      </c>
      <c r="D8" s="34"/>
      <c r="E8" s="34"/>
      <c r="F8" s="34"/>
      <c r="G8" s="34"/>
      <c r="H8" s="11">
        <v>154000</v>
      </c>
    </row>
    <row r="9" spans="1:8" ht="17.25" thickBot="1" x14ac:dyDescent="0.25">
      <c r="A9" s="1"/>
      <c r="B9" s="1"/>
      <c r="C9" s="34" t="s">
        <v>46</v>
      </c>
      <c r="D9" s="34"/>
      <c r="E9" s="34"/>
      <c r="F9" s="34"/>
      <c r="G9" s="34"/>
      <c r="H9" s="12">
        <v>-24000</v>
      </c>
    </row>
    <row r="10" spans="1:8" x14ac:dyDescent="0.2">
      <c r="A10" s="1"/>
      <c r="B10" s="39" t="s">
        <v>9</v>
      </c>
      <c r="C10" s="39"/>
      <c r="D10" s="39"/>
      <c r="E10" s="39"/>
      <c r="F10" s="39"/>
      <c r="G10" s="39"/>
      <c r="H10" s="11">
        <f>SUM(H5:H9)</f>
        <v>1040000</v>
      </c>
    </row>
    <row r="11" spans="1:8" x14ac:dyDescent="0.2">
      <c r="A11" s="1"/>
      <c r="B11" s="34" t="s">
        <v>47</v>
      </c>
      <c r="C11" s="34"/>
      <c r="D11" s="34"/>
      <c r="E11" s="34"/>
      <c r="F11" s="34"/>
      <c r="G11" s="1"/>
      <c r="H11" s="10"/>
    </row>
    <row r="12" spans="1:8" ht="17.25" thickBot="1" x14ac:dyDescent="0.25">
      <c r="A12" s="1"/>
      <c r="B12" s="1"/>
      <c r="C12" s="34" t="s">
        <v>48</v>
      </c>
      <c r="D12" s="34"/>
      <c r="E12" s="34"/>
      <c r="F12" s="34"/>
      <c r="G12" s="34"/>
      <c r="H12" s="12">
        <v>260000</v>
      </c>
    </row>
    <row r="13" spans="1:8" x14ac:dyDescent="0.2">
      <c r="A13" s="1"/>
      <c r="B13" s="1"/>
      <c r="C13" s="39" t="s">
        <v>49</v>
      </c>
      <c r="D13" s="39"/>
      <c r="E13" s="39"/>
      <c r="F13" s="39"/>
      <c r="G13" s="39"/>
      <c r="H13" s="11">
        <f>SUM(H12)</f>
        <v>260000</v>
      </c>
    </row>
    <row r="14" spans="1:8" x14ac:dyDescent="0.2">
      <c r="A14" s="1"/>
      <c r="B14" s="1" t="s">
        <v>50</v>
      </c>
      <c r="C14" s="6"/>
      <c r="D14" s="6"/>
      <c r="E14" s="6"/>
      <c r="F14" s="6"/>
      <c r="G14" s="6"/>
      <c r="H14" s="11"/>
    </row>
    <row r="15" spans="1:8" x14ac:dyDescent="0.2">
      <c r="A15" s="1"/>
      <c r="B15" s="1"/>
      <c r="C15" s="34" t="s">
        <v>51</v>
      </c>
      <c r="D15" s="34"/>
      <c r="E15" s="34"/>
      <c r="F15" s="34"/>
      <c r="G15" s="34"/>
      <c r="H15" s="11">
        <v>53000</v>
      </c>
    </row>
    <row r="16" spans="1:8" ht="17.25" thickBot="1" x14ac:dyDescent="0.25">
      <c r="A16" s="1"/>
      <c r="B16" s="1"/>
      <c r="C16" s="34" t="s">
        <v>52</v>
      </c>
      <c r="D16" s="34"/>
      <c r="E16" s="34"/>
      <c r="F16" s="34"/>
      <c r="G16" s="34"/>
      <c r="H16" s="12">
        <v>1190000</v>
      </c>
    </row>
    <row r="17" spans="1:8" x14ac:dyDescent="0.2">
      <c r="A17" s="1"/>
      <c r="B17" s="1"/>
      <c r="C17" s="39" t="s">
        <v>54</v>
      </c>
      <c r="D17" s="39"/>
      <c r="E17" s="39"/>
      <c r="F17" s="39"/>
      <c r="G17" s="39"/>
      <c r="H17" s="11">
        <f>SUM(H15:H16)</f>
        <v>1243000</v>
      </c>
    </row>
    <row r="18" spans="1:8" x14ac:dyDescent="0.2">
      <c r="A18" s="1"/>
      <c r="B18" s="1" t="s">
        <v>55</v>
      </c>
      <c r="C18" s="6"/>
      <c r="D18" s="6"/>
      <c r="E18" s="6"/>
      <c r="F18" s="6"/>
      <c r="G18" s="6"/>
      <c r="H18" s="11"/>
    </row>
    <row r="19" spans="1:8" x14ac:dyDescent="0.2">
      <c r="A19" s="1"/>
      <c r="B19" s="1"/>
      <c r="C19" s="34" t="s">
        <v>53</v>
      </c>
      <c r="D19" s="34"/>
      <c r="E19" s="34"/>
      <c r="F19" s="34"/>
      <c r="G19" s="34"/>
      <c r="H19" s="11">
        <v>375000</v>
      </c>
    </row>
    <row r="20" spans="1:8" ht="17.25" thickBot="1" x14ac:dyDescent="0.25">
      <c r="A20" s="1"/>
      <c r="B20" s="1"/>
      <c r="C20" s="34" t="s">
        <v>56</v>
      </c>
      <c r="D20" s="34"/>
      <c r="E20" s="34"/>
      <c r="F20" s="34"/>
      <c r="G20" s="34"/>
      <c r="H20" s="12">
        <v>1450000</v>
      </c>
    </row>
    <row r="21" spans="1:8" x14ac:dyDescent="0.2">
      <c r="A21" s="1"/>
      <c r="B21" s="39" t="s">
        <v>60</v>
      </c>
      <c r="C21" s="39"/>
      <c r="D21" s="39"/>
      <c r="E21" s="39"/>
      <c r="F21" s="39"/>
      <c r="G21" s="39"/>
      <c r="H21" s="11">
        <f>SUM(H19:H20)</f>
        <v>1825000</v>
      </c>
    </row>
    <row r="22" spans="1:8" x14ac:dyDescent="0.2">
      <c r="A22" s="1"/>
      <c r="B22" s="34" t="s">
        <v>10</v>
      </c>
      <c r="C22" s="34"/>
      <c r="D22" s="34"/>
      <c r="E22" s="34"/>
      <c r="F22" s="1"/>
      <c r="G22" s="1"/>
      <c r="H22" s="10"/>
    </row>
    <row r="23" spans="1:8" x14ac:dyDescent="0.2">
      <c r="A23" s="1"/>
      <c r="B23" s="1"/>
      <c r="C23" s="34" t="s">
        <v>11</v>
      </c>
      <c r="D23" s="34"/>
      <c r="E23" s="34"/>
      <c r="F23" s="34"/>
      <c r="G23" s="34"/>
      <c r="H23" s="10"/>
    </row>
    <row r="24" spans="1:8" x14ac:dyDescent="0.2">
      <c r="A24" s="1"/>
      <c r="B24" s="1"/>
      <c r="C24" s="1"/>
      <c r="D24" s="34" t="s">
        <v>57</v>
      </c>
      <c r="E24" s="34"/>
      <c r="F24" s="34"/>
      <c r="G24" s="34"/>
      <c r="H24" s="11">
        <v>426000</v>
      </c>
    </row>
    <row r="25" spans="1:8" x14ac:dyDescent="0.2">
      <c r="A25" s="1"/>
      <c r="B25" s="1"/>
      <c r="C25" s="1"/>
      <c r="D25" s="34" t="s">
        <v>58</v>
      </c>
      <c r="E25" s="34"/>
      <c r="F25" s="34"/>
      <c r="G25" s="34"/>
      <c r="H25" s="11">
        <v>2100000</v>
      </c>
    </row>
    <row r="26" spans="1:8" ht="17.25" thickBot="1" x14ac:dyDescent="0.25">
      <c r="A26" s="1"/>
      <c r="B26" s="1"/>
      <c r="C26" s="1"/>
      <c r="D26" s="34" t="s">
        <v>59</v>
      </c>
      <c r="E26" s="34"/>
      <c r="F26" s="34"/>
      <c r="G26" s="1"/>
      <c r="H26" s="11">
        <v>60000</v>
      </c>
    </row>
    <row r="27" spans="1:8" ht="17.25" thickBot="1" x14ac:dyDescent="0.25">
      <c r="A27" s="1"/>
      <c r="B27" s="1"/>
      <c r="C27" s="39" t="s">
        <v>12</v>
      </c>
      <c r="D27" s="39"/>
      <c r="E27" s="39"/>
      <c r="F27" s="39"/>
      <c r="G27" s="39"/>
      <c r="H27" s="14">
        <f>SUM(H24:H26)</f>
        <v>2586000</v>
      </c>
    </row>
    <row r="28" spans="1:8" x14ac:dyDescent="0.2">
      <c r="A28" s="6"/>
      <c r="B28" s="1"/>
      <c r="C28" s="34" t="s">
        <v>13</v>
      </c>
      <c r="D28" s="34"/>
      <c r="E28" s="34"/>
      <c r="F28" s="34"/>
      <c r="G28" s="34"/>
      <c r="H28" s="10"/>
    </row>
    <row r="29" spans="1:8" x14ac:dyDescent="0.2">
      <c r="A29" s="1"/>
      <c r="B29" s="1"/>
      <c r="C29" s="1"/>
      <c r="D29" s="34" t="s">
        <v>57</v>
      </c>
      <c r="E29" s="34"/>
      <c r="F29" s="34"/>
      <c r="G29" s="34"/>
      <c r="H29" s="11">
        <v>-61000</v>
      </c>
    </row>
    <row r="30" spans="1:8" x14ac:dyDescent="0.2">
      <c r="A30" s="1"/>
      <c r="B30" s="1"/>
      <c r="C30" s="1"/>
      <c r="D30" s="34" t="s">
        <v>58</v>
      </c>
      <c r="E30" s="34"/>
      <c r="F30" s="34"/>
      <c r="G30" s="34"/>
      <c r="H30" s="11">
        <v>-940000</v>
      </c>
    </row>
    <row r="31" spans="1:8" ht="17.25" thickBot="1" x14ac:dyDescent="0.25">
      <c r="A31" s="1"/>
      <c r="B31" s="1"/>
      <c r="C31" s="1"/>
      <c r="D31" s="34" t="s">
        <v>59</v>
      </c>
      <c r="E31" s="34"/>
      <c r="F31" s="34"/>
      <c r="G31" s="1"/>
      <c r="H31" s="12">
        <v>-15000</v>
      </c>
    </row>
    <row r="32" spans="1:8" x14ac:dyDescent="0.2">
      <c r="A32" s="1"/>
      <c r="B32" s="1"/>
      <c r="C32" s="39" t="s">
        <v>14</v>
      </c>
      <c r="D32" s="39"/>
      <c r="E32" s="39"/>
      <c r="F32" s="39"/>
      <c r="G32" s="39"/>
      <c r="H32" s="11">
        <f>SUM(H29:H31)</f>
        <v>-1016000</v>
      </c>
    </row>
    <row r="33" spans="1:11" ht="17.25" thickBot="1" x14ac:dyDescent="0.25">
      <c r="A33" s="1"/>
      <c r="B33" s="39" t="s">
        <v>15</v>
      </c>
      <c r="C33" s="39"/>
      <c r="D33" s="39"/>
      <c r="E33" s="39"/>
      <c r="F33" s="39"/>
      <c r="G33" s="39"/>
      <c r="H33" s="11">
        <f>H27-H32</f>
        <v>3602000</v>
      </c>
    </row>
    <row r="34" spans="1:11" ht="17.25" thickBot="1" x14ac:dyDescent="0.35">
      <c r="A34" s="31" t="s">
        <v>16</v>
      </c>
      <c r="B34" s="31"/>
      <c r="C34" s="31"/>
      <c r="D34" s="31"/>
      <c r="E34" s="31"/>
      <c r="F34" s="31"/>
      <c r="G34" s="31"/>
      <c r="H34" s="24">
        <f>H10+H13+H17+H21+H33</f>
        <v>7970000</v>
      </c>
    </row>
    <row r="35" spans="1:11" ht="17.25" thickTop="1" x14ac:dyDescent="0.2">
      <c r="A35" s="34" t="s">
        <v>17</v>
      </c>
      <c r="B35" s="34"/>
      <c r="C35" s="34"/>
      <c r="D35" s="34"/>
      <c r="E35" s="34"/>
      <c r="F35" s="34"/>
      <c r="G35" s="1"/>
      <c r="H35" s="1"/>
    </row>
    <row r="36" spans="1:11" x14ac:dyDescent="0.2">
      <c r="A36" s="1"/>
      <c r="B36" s="34" t="s">
        <v>18</v>
      </c>
      <c r="C36" s="34"/>
      <c r="D36" s="34"/>
      <c r="E36" s="1"/>
      <c r="F36" s="1"/>
      <c r="G36" s="1"/>
      <c r="H36" s="1"/>
    </row>
    <row r="37" spans="1:11" x14ac:dyDescent="0.2">
      <c r="A37" s="1"/>
      <c r="B37" s="1"/>
      <c r="C37" s="34" t="s">
        <v>19</v>
      </c>
      <c r="D37" s="34"/>
      <c r="E37" s="34"/>
      <c r="F37" s="34"/>
      <c r="G37" s="34"/>
      <c r="H37" s="1"/>
    </row>
    <row r="38" spans="1:11" x14ac:dyDescent="0.2">
      <c r="A38" s="1"/>
      <c r="B38" s="1"/>
      <c r="C38" s="1"/>
      <c r="D38" s="34" t="s">
        <v>63</v>
      </c>
      <c r="E38" s="34"/>
      <c r="F38" s="34"/>
      <c r="G38" s="34"/>
      <c r="H38" s="13">
        <v>820000</v>
      </c>
    </row>
    <row r="39" spans="1:11" x14ac:dyDescent="0.2">
      <c r="A39" s="9"/>
      <c r="B39" s="9"/>
      <c r="C39" s="9"/>
      <c r="D39" s="34" t="s">
        <v>76</v>
      </c>
      <c r="E39" s="34"/>
      <c r="F39" s="34"/>
      <c r="G39" s="34"/>
      <c r="H39" s="13">
        <v>110000</v>
      </c>
    </row>
    <row r="40" spans="1:11" x14ac:dyDescent="0.2">
      <c r="A40" s="1"/>
      <c r="B40" s="1"/>
      <c r="C40" s="1"/>
      <c r="D40" s="34" t="s">
        <v>64</v>
      </c>
      <c r="E40" s="34"/>
      <c r="F40" s="34"/>
      <c r="G40" s="34"/>
      <c r="H40" s="25">
        <f>153000-110000</f>
        <v>43000</v>
      </c>
    </row>
    <row r="41" spans="1:11" x14ac:dyDescent="0.2">
      <c r="A41" s="1"/>
      <c r="B41" s="1"/>
      <c r="C41" s="1"/>
      <c r="D41" s="37" t="s">
        <v>65</v>
      </c>
      <c r="E41" s="37"/>
      <c r="F41" s="37"/>
      <c r="G41" s="37"/>
      <c r="H41" s="25">
        <v>62000</v>
      </c>
      <c r="K41" s="28"/>
    </row>
    <row r="42" spans="1:11" x14ac:dyDescent="0.2">
      <c r="A42" s="1"/>
      <c r="B42" s="1"/>
      <c r="C42" s="1"/>
      <c r="D42" s="37" t="s">
        <v>66</v>
      </c>
      <c r="E42" s="37"/>
      <c r="F42" s="37"/>
      <c r="G42" s="37"/>
      <c r="H42" s="25">
        <v>30000</v>
      </c>
    </row>
    <row r="43" spans="1:11" x14ac:dyDescent="0.2">
      <c r="A43" s="1"/>
      <c r="B43" s="1"/>
      <c r="C43" s="1"/>
      <c r="D43" s="37" t="s">
        <v>67</v>
      </c>
      <c r="E43" s="37"/>
      <c r="F43" s="37"/>
      <c r="G43" s="37"/>
      <c r="H43" s="13">
        <v>40000</v>
      </c>
    </row>
    <row r="44" spans="1:11" ht="17.25" thickBot="1" x14ac:dyDescent="0.25">
      <c r="A44" s="1"/>
      <c r="B44" s="1"/>
      <c r="C44" s="1"/>
      <c r="D44" s="37" t="s">
        <v>68</v>
      </c>
      <c r="E44" s="37"/>
      <c r="F44" s="37"/>
      <c r="G44" s="37"/>
      <c r="H44" s="12">
        <v>100000</v>
      </c>
      <c r="K44" s="27"/>
    </row>
    <row r="45" spans="1:11" ht="17.25" thickBot="1" x14ac:dyDescent="0.25">
      <c r="A45" s="1"/>
      <c r="B45" s="1"/>
      <c r="C45" s="39" t="s">
        <v>20</v>
      </c>
      <c r="D45" s="39"/>
      <c r="E45" s="39"/>
      <c r="F45" s="39"/>
      <c r="G45" s="39"/>
      <c r="H45" s="14">
        <f>SUM(H38:H44)</f>
        <v>1205000</v>
      </c>
      <c r="K45" s="28"/>
    </row>
    <row r="46" spans="1:11" x14ac:dyDescent="0.2">
      <c r="A46" s="9"/>
      <c r="B46" s="9"/>
      <c r="C46" s="34" t="s">
        <v>75</v>
      </c>
      <c r="D46" s="34"/>
      <c r="E46" s="34"/>
      <c r="F46" s="34"/>
      <c r="G46" s="34"/>
      <c r="H46" s="10"/>
    </row>
    <row r="47" spans="1:11" x14ac:dyDescent="0.2">
      <c r="A47" s="9"/>
      <c r="B47" s="9"/>
      <c r="C47" s="9"/>
      <c r="D47" s="34" t="s">
        <v>22</v>
      </c>
      <c r="E47" s="34"/>
      <c r="F47" s="34"/>
      <c r="G47" s="34"/>
      <c r="H47" s="10"/>
      <c r="K47" s="28"/>
    </row>
    <row r="48" spans="1:11" x14ac:dyDescent="0.2">
      <c r="A48" s="9"/>
      <c r="B48" s="9"/>
      <c r="C48" s="9"/>
      <c r="D48" s="9"/>
      <c r="E48" s="34" t="s">
        <v>61</v>
      </c>
      <c r="F48" s="34"/>
      <c r="G48" s="34"/>
      <c r="H48" s="11">
        <v>25000</v>
      </c>
      <c r="K48" s="28"/>
    </row>
    <row r="49" spans="1:11" ht="17.25" thickBot="1" x14ac:dyDescent="0.25">
      <c r="A49" s="9"/>
      <c r="B49" s="9"/>
      <c r="C49" s="9"/>
      <c r="D49" s="9"/>
      <c r="E49" s="34" t="s">
        <v>62</v>
      </c>
      <c r="F49" s="34"/>
      <c r="G49" s="34"/>
      <c r="H49" s="11">
        <v>400000</v>
      </c>
      <c r="K49" s="28"/>
    </row>
    <row r="50" spans="1:11" ht="17.25" thickBot="1" x14ac:dyDescent="0.25">
      <c r="A50" s="9"/>
      <c r="B50" s="9"/>
      <c r="C50" s="39" t="s">
        <v>74</v>
      </c>
      <c r="D50" s="39"/>
      <c r="E50" s="39"/>
      <c r="F50" s="39"/>
      <c r="G50" s="39"/>
      <c r="H50" s="14">
        <f>SUM(H48:H49)</f>
        <v>425000</v>
      </c>
    </row>
    <row r="51" spans="1:11" x14ac:dyDescent="0.2">
      <c r="A51" s="9"/>
      <c r="B51" s="9"/>
      <c r="C51" s="34" t="s">
        <v>21</v>
      </c>
      <c r="D51" s="34"/>
      <c r="E51" s="34"/>
      <c r="F51" s="34"/>
      <c r="G51" s="34"/>
      <c r="H51" s="10"/>
    </row>
    <row r="52" spans="1:11" x14ac:dyDescent="0.2">
      <c r="A52" s="9"/>
      <c r="B52" s="9"/>
      <c r="C52" s="9"/>
      <c r="D52" s="34" t="s">
        <v>22</v>
      </c>
      <c r="E52" s="34"/>
      <c r="F52" s="34"/>
      <c r="G52" s="34"/>
      <c r="H52" s="10"/>
      <c r="K52" s="28"/>
    </row>
    <row r="53" spans="1:11" x14ac:dyDescent="0.2">
      <c r="A53" s="9"/>
      <c r="B53" s="9"/>
      <c r="C53" s="9"/>
      <c r="D53" s="9"/>
      <c r="E53" s="34" t="s">
        <v>61</v>
      </c>
      <c r="F53" s="34"/>
      <c r="G53" s="34"/>
      <c r="H53" s="11">
        <f>111000-25000</f>
        <v>86000</v>
      </c>
      <c r="K53" s="28"/>
    </row>
    <row r="54" spans="1:11" ht="17.25" thickBot="1" x14ac:dyDescent="0.25">
      <c r="A54" s="9"/>
      <c r="B54" s="9"/>
      <c r="C54" s="9"/>
      <c r="D54" s="9"/>
      <c r="E54" s="34" t="s">
        <v>62</v>
      </c>
      <c r="F54" s="34"/>
      <c r="G54" s="34"/>
      <c r="H54" s="11">
        <f>810000-400000</f>
        <v>410000</v>
      </c>
      <c r="K54" s="28"/>
    </row>
    <row r="55" spans="1:11" ht="17.25" thickBot="1" x14ac:dyDescent="0.25">
      <c r="A55" s="9"/>
      <c r="B55" s="9"/>
      <c r="C55" s="39" t="s">
        <v>23</v>
      </c>
      <c r="D55" s="39"/>
      <c r="E55" s="39"/>
      <c r="F55" s="39"/>
      <c r="G55" s="39"/>
      <c r="H55" s="14">
        <f>SUM(H53:H54)</f>
        <v>496000</v>
      </c>
    </row>
    <row r="56" spans="1:11" x14ac:dyDescent="0.2">
      <c r="A56" s="1"/>
      <c r="B56" s="31" t="s">
        <v>24</v>
      </c>
      <c r="C56" s="31"/>
      <c r="D56" s="31"/>
      <c r="E56" s="31"/>
      <c r="F56" s="31"/>
      <c r="G56" s="31"/>
      <c r="H56" s="11">
        <f>H45+H55+H50</f>
        <v>2126000</v>
      </c>
    </row>
    <row r="57" spans="1:11" x14ac:dyDescent="0.2">
      <c r="A57" s="1"/>
      <c r="B57" s="34" t="s">
        <v>25</v>
      </c>
      <c r="C57" s="34"/>
      <c r="D57" s="1"/>
      <c r="E57" s="1"/>
      <c r="F57" s="1"/>
      <c r="G57" s="1"/>
      <c r="H57" s="10"/>
    </row>
    <row r="58" spans="1:11" x14ac:dyDescent="0.2">
      <c r="A58" s="1"/>
      <c r="B58" s="1"/>
      <c r="C58" s="34" t="s">
        <v>26</v>
      </c>
      <c r="D58" s="34"/>
      <c r="E58" s="34"/>
      <c r="F58" s="34"/>
      <c r="G58" s="34"/>
      <c r="H58" s="11">
        <v>760000</v>
      </c>
    </row>
    <row r="59" spans="1:11" x14ac:dyDescent="0.2">
      <c r="A59" s="1"/>
      <c r="B59" s="1"/>
      <c r="C59" s="6" t="s">
        <v>69</v>
      </c>
      <c r="D59" s="6"/>
      <c r="E59" s="6"/>
      <c r="F59" s="6"/>
      <c r="G59" s="6"/>
      <c r="H59" s="11">
        <v>2920000</v>
      </c>
    </row>
    <row r="60" spans="1:11" x14ac:dyDescent="0.2">
      <c r="A60" s="1"/>
      <c r="B60" s="1"/>
      <c r="C60" s="34" t="s">
        <v>27</v>
      </c>
      <c r="D60" s="34"/>
      <c r="E60" s="34"/>
      <c r="F60" s="34"/>
      <c r="G60" s="1"/>
      <c r="H60" s="11">
        <f>'Income Statement'!I28</f>
        <v>282000</v>
      </c>
    </row>
    <row r="61" spans="1:11" ht="17.25" thickBot="1" x14ac:dyDescent="0.25">
      <c r="A61" s="1"/>
      <c r="B61" s="1"/>
      <c r="C61" s="6" t="s">
        <v>70</v>
      </c>
      <c r="D61" s="6"/>
      <c r="E61" s="6"/>
      <c r="F61" s="6"/>
      <c r="G61" s="1"/>
      <c r="H61" s="11">
        <v>-150000</v>
      </c>
    </row>
    <row r="62" spans="1:11" ht="17.25" thickBot="1" x14ac:dyDescent="0.25">
      <c r="A62" s="1"/>
      <c r="B62" s="39" t="s">
        <v>28</v>
      </c>
      <c r="C62" s="39"/>
      <c r="D62" s="39"/>
      <c r="E62" s="39"/>
      <c r="F62" s="39"/>
      <c r="G62" s="39"/>
      <c r="H62" s="26">
        <f>SUM(H58:H61)</f>
        <v>3812000</v>
      </c>
    </row>
    <row r="63" spans="1:11" ht="17.25" thickBot="1" x14ac:dyDescent="0.35">
      <c r="A63" s="31" t="s">
        <v>29</v>
      </c>
      <c r="B63" s="31"/>
      <c r="C63" s="31"/>
      <c r="D63" s="31"/>
      <c r="E63" s="31"/>
      <c r="F63" s="31"/>
      <c r="G63" s="31"/>
      <c r="H63" s="29">
        <f>H56+H62</f>
        <v>5938000</v>
      </c>
    </row>
    <row r="64" spans="1:11" ht="17.25" thickTop="1" x14ac:dyDescent="0.3"/>
  </sheetData>
  <mergeCells count="64">
    <mergeCell ref="B10:G10"/>
    <mergeCell ref="C19:G19"/>
    <mergeCell ref="C20:G20"/>
    <mergeCell ref="B21:G21"/>
    <mergeCell ref="C13:G13"/>
    <mergeCell ref="C17:G17"/>
    <mergeCell ref="B62:G62"/>
    <mergeCell ref="D41:G41"/>
    <mergeCell ref="C5:G5"/>
    <mergeCell ref="C6:G6"/>
    <mergeCell ref="C7:G7"/>
    <mergeCell ref="C8:G8"/>
    <mergeCell ref="D31:F31"/>
    <mergeCell ref="C32:G32"/>
    <mergeCell ref="B33:G33"/>
    <mergeCell ref="D25:G25"/>
    <mergeCell ref="D26:F26"/>
    <mergeCell ref="C27:G27"/>
    <mergeCell ref="C28:G28"/>
    <mergeCell ref="D29:G29"/>
    <mergeCell ref="D30:G30"/>
    <mergeCell ref="C9:G9"/>
    <mergeCell ref="A63:G63"/>
    <mergeCell ref="C45:G45"/>
    <mergeCell ref="C51:G51"/>
    <mergeCell ref="D52:G52"/>
    <mergeCell ref="E53:G53"/>
    <mergeCell ref="E54:G54"/>
    <mergeCell ref="C55:G55"/>
    <mergeCell ref="C46:G46"/>
    <mergeCell ref="D47:G47"/>
    <mergeCell ref="E48:G48"/>
    <mergeCell ref="E49:G49"/>
    <mergeCell ref="C50:G50"/>
    <mergeCell ref="B56:G56"/>
    <mergeCell ref="B57:C57"/>
    <mergeCell ref="C58:G58"/>
    <mergeCell ref="C60:F60"/>
    <mergeCell ref="C37:G37"/>
    <mergeCell ref="D38:G38"/>
    <mergeCell ref="D40:G40"/>
    <mergeCell ref="D39:G39"/>
    <mergeCell ref="D42:G42"/>
    <mergeCell ref="C15:G15"/>
    <mergeCell ref="C16:G16"/>
    <mergeCell ref="A34:G34"/>
    <mergeCell ref="A35:F35"/>
    <mergeCell ref="B36:D36"/>
    <mergeCell ref="D43:G43"/>
    <mergeCell ref="D44:G44"/>
    <mergeCell ref="G1:G2"/>
    <mergeCell ref="A3:C3"/>
    <mergeCell ref="B4:F4"/>
    <mergeCell ref="A1:A2"/>
    <mergeCell ref="B1:B2"/>
    <mergeCell ref="C1:C2"/>
    <mergeCell ref="D1:D2"/>
    <mergeCell ref="E1:E2"/>
    <mergeCell ref="F1:F2"/>
    <mergeCell ref="B22:E22"/>
    <mergeCell ref="C23:G23"/>
    <mergeCell ref="D24:G24"/>
    <mergeCell ref="B11:F11"/>
    <mergeCell ref="C12:G12"/>
  </mergeCells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Question</vt:lpstr>
      <vt:lpstr>Income Statement</vt:lpstr>
      <vt:lpstr>Balance Sheet</vt:lpstr>
      <vt:lpstr>Change of Equity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Jae Youung</dc:creator>
  <cp:lastModifiedBy>Jae Youung</cp:lastModifiedBy>
  <dcterms:created xsi:type="dcterms:W3CDTF">2011-11-01T00:03:22Z</dcterms:created>
  <dcterms:modified xsi:type="dcterms:W3CDTF">2011-11-01T10:29:40Z</dcterms:modified>
</cp:coreProperties>
</file>